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45" windowHeight="9090"/>
  </bookViews>
  <sheets>
    <sheet name="Sheet1" sheetId="1" r:id="rId1"/>
  </sheets>
  <definedNames>
    <definedName name="solver_adj" localSheetId="0" hidden="1">Sheet1!$B$15,Sheet1!$B$17,Sheet1!$B$21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0" localSheetId="0" hidden="1">Sheet1!$H$20</definedName>
    <definedName name="solver_lhs1" localSheetId="0" hidden="1">Sheet1!$H$16</definedName>
    <definedName name="solver_lhs2" localSheetId="0" hidden="1">Sheet1!$H$20</definedName>
    <definedName name="solver_lhs3" localSheetId="0" hidden="1">Sheet1!$H$22</definedName>
    <definedName name="solver_lhs4" localSheetId="0" hidden="1">Sheet1!#REF!</definedName>
    <definedName name="solver_lhs5" localSheetId="0" hidden="1">Sheet1!#REF!</definedName>
    <definedName name="solver_lhs6" localSheetId="0" hidden="1">Sheet1!#REF!</definedName>
    <definedName name="solver_lhs7" localSheetId="0" hidden="1">Sheet1!#REF!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Sheet1!$B$28</definedName>
    <definedName name="solver_pre" localSheetId="0" hidden="1">0.000001</definedName>
    <definedName name="solver_rbv" localSheetId="0" hidden="1">1</definedName>
    <definedName name="solver_rel0" localSheetId="0" hidden="1">2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2</definedName>
    <definedName name="solver_rhs0" localSheetId="0" hidden="1">0.25</definedName>
    <definedName name="solver_rhs1" localSheetId="0" hidden="1">25%</definedName>
    <definedName name="solver_rhs2" localSheetId="0" hidden="1">25%</definedName>
    <definedName name="solver_rhs3" localSheetId="0" hidden="1">50%</definedName>
    <definedName name="solver_rhs4" localSheetId="0" hidden="1">0.5</definedName>
    <definedName name="solver_rhs5" localSheetId="0" hidden="1">0.5</definedName>
    <definedName name="solver_rhs6" localSheetId="0" hidden="1">0.5</definedName>
    <definedName name="solver_rhs7" localSheetId="0" hidden="1">0.5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/>
  <c r="A20" i="1"/>
  <c r="D22" i="1"/>
  <c r="D21" i="1"/>
  <c r="C21" i="1" s="1"/>
  <c r="D20" i="1"/>
  <c r="C20" i="1" s="1"/>
  <c r="D19" i="1"/>
  <c r="C19" i="1" s="1"/>
  <c r="D18" i="1"/>
  <c r="C18" i="1" s="1"/>
  <c r="D17" i="1"/>
  <c r="C17" i="1" s="1"/>
  <c r="D16" i="1"/>
  <c r="C16" i="1" s="1"/>
  <c r="C22" i="1"/>
  <c r="F7" i="1"/>
  <c r="F3" i="1"/>
  <c r="B28" i="1" l="1"/>
  <c r="E16" i="1" l="1"/>
  <c r="G16" i="1" s="1"/>
  <c r="A16" i="1"/>
  <c r="E3" i="1"/>
  <c r="A15" i="1" l="1"/>
  <c r="A22" i="1" l="1"/>
  <c r="A21" i="1"/>
  <c r="E22" i="1" l="1"/>
  <c r="G22" i="1" s="1"/>
  <c r="E21" i="1"/>
  <c r="E20" i="1"/>
  <c r="E19" i="1"/>
  <c r="E18" i="1"/>
  <c r="E17" i="1"/>
  <c r="G18" i="1" l="1"/>
  <c r="G19" i="1"/>
  <c r="G21" i="1"/>
  <c r="G20" i="1"/>
  <c r="G17" i="1"/>
  <c r="E15" i="1"/>
  <c r="D15" i="1" s="1"/>
  <c r="C15" i="1" s="1"/>
  <c r="G15" i="1" l="1"/>
  <c r="E2" i="1"/>
  <c r="G24" i="1" l="1"/>
  <c r="E4" i="1"/>
  <c r="E7" i="1"/>
  <c r="E8" i="1"/>
  <c r="E5" i="1"/>
  <c r="H22" i="1" l="1"/>
  <c r="H20" i="1"/>
  <c r="H16" i="1"/>
  <c r="E6" i="1"/>
  <c r="E9" i="1"/>
  <c r="E11" i="1" l="1"/>
  <c r="F9" i="1" l="1"/>
</calcChain>
</file>

<file path=xl/sharedStrings.xml><?xml version="1.0" encoding="utf-8"?>
<sst xmlns="http://schemas.openxmlformats.org/spreadsheetml/2006/main" count="23" uniqueCount="18">
  <si>
    <t>基準価額</t>
    <rPh sb="0" eb="4">
      <t>キジュンカカク</t>
    </rPh>
    <phoneticPr fontId="1"/>
  </si>
  <si>
    <t>口数</t>
    <rPh sb="0" eb="2">
      <t>クチスウ</t>
    </rPh>
    <phoneticPr fontId="1"/>
  </si>
  <si>
    <t>評価額</t>
    <rPh sb="0" eb="3">
      <t>ヒョウカガク</t>
    </rPh>
    <phoneticPr fontId="1"/>
  </si>
  <si>
    <t>銘柄名</t>
    <rPh sb="0" eb="2">
      <t>メイガラ</t>
    </rPh>
    <rPh sb="2" eb="3">
      <t>メイ</t>
    </rPh>
    <phoneticPr fontId="1"/>
  </si>
  <si>
    <t>＜投資額計算用＞</t>
    <rPh sb="1" eb="4">
      <t>トウシガク</t>
    </rPh>
    <rPh sb="4" eb="6">
      <t>ケイサン</t>
    </rPh>
    <rPh sb="6" eb="7">
      <t>ヨウ</t>
    </rPh>
    <phoneticPr fontId="2"/>
  </si>
  <si>
    <t>追加投資</t>
    <rPh sb="0" eb="2">
      <t>ツイカ</t>
    </rPh>
    <rPh sb="2" eb="4">
      <t>トウシ</t>
    </rPh>
    <phoneticPr fontId="2"/>
  </si>
  <si>
    <t>投資額</t>
    <rPh sb="0" eb="3">
      <t>トウシガク</t>
    </rPh>
    <phoneticPr fontId="2"/>
  </si>
  <si>
    <t>余り</t>
    <rPh sb="0" eb="1">
      <t>アマ</t>
    </rPh>
    <phoneticPr fontId="2"/>
  </si>
  <si>
    <t>購入口数</t>
    <rPh sb="0" eb="2">
      <t>コウニュウ</t>
    </rPh>
    <rPh sb="2" eb="4">
      <t>クチスウ</t>
    </rPh>
    <phoneticPr fontId="1"/>
  </si>
  <si>
    <t>投資割合</t>
    <rPh sb="0" eb="2">
      <t>トウシ</t>
    </rPh>
    <rPh sb="2" eb="4">
      <t>ワリアイ</t>
    </rPh>
    <phoneticPr fontId="1"/>
  </si>
  <si>
    <t>国内株式Bファンド</t>
    <rPh sb="0" eb="2">
      <t>コクナイ</t>
    </rPh>
    <rPh sb="2" eb="4">
      <t>カブシキ</t>
    </rPh>
    <phoneticPr fontId="2"/>
  </si>
  <si>
    <t>国内株式Aファンド</t>
    <rPh sb="0" eb="2">
      <t>コクナイ</t>
    </rPh>
    <rPh sb="2" eb="4">
      <t>カブシキ</t>
    </rPh>
    <phoneticPr fontId="2"/>
  </si>
  <si>
    <t>外国株式Aファンド</t>
    <rPh sb="0" eb="2">
      <t>ガイコク</t>
    </rPh>
    <rPh sb="2" eb="4">
      <t>カブシキ</t>
    </rPh>
    <phoneticPr fontId="1"/>
  </si>
  <si>
    <t>外国株式Bファンド</t>
    <rPh sb="0" eb="2">
      <t>ガイコク</t>
    </rPh>
    <rPh sb="2" eb="4">
      <t>カブシキ</t>
    </rPh>
    <phoneticPr fontId="1"/>
  </si>
  <si>
    <t>外国株式Cファンド</t>
    <rPh sb="0" eb="2">
      <t>ガイコク</t>
    </rPh>
    <rPh sb="2" eb="4">
      <t>カブシキ</t>
    </rPh>
    <phoneticPr fontId="1"/>
  </si>
  <si>
    <t>国内債券Aファンド</t>
    <rPh sb="0" eb="2">
      <t>コクナイ</t>
    </rPh>
    <rPh sb="2" eb="4">
      <t>サイケン</t>
    </rPh>
    <phoneticPr fontId="1"/>
  </si>
  <si>
    <t>国内債券Bファンド</t>
    <rPh sb="0" eb="2">
      <t>コクナイ</t>
    </rPh>
    <rPh sb="2" eb="4">
      <t>サイケン</t>
    </rPh>
    <phoneticPr fontId="1"/>
  </si>
  <si>
    <t>外国株式Dファンド</t>
    <rPh sb="0" eb="2">
      <t>ガイコク</t>
    </rPh>
    <rPh sb="2" eb="4">
      <t>カブシキ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</si>
</sst>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%"/>
    <numFmt numFmtId="178" formatCode="0.00_ "/>
    <numFmt numFmtId="179" formatCode="[&gt;=500]0,&quot;000&quot;;&quot;0&quot;"/>
    <numFmt numFmtId="180" formatCode="0_ "/>
    <numFmt numFmtId="181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/>
    <xf numFmtId="176" fontId="3" fillId="0" borderId="0" xfId="0" applyNumberFormat="1" applyFont="1" applyAlignment="1"/>
    <xf numFmtId="3" fontId="0" fillId="0" borderId="0" xfId="0" applyNumberFormat="1" applyAlignment="1"/>
    <xf numFmtId="9" fontId="0" fillId="0" borderId="0" xfId="0" applyNumberFormat="1" applyAlignment="1"/>
    <xf numFmtId="177" fontId="0" fillId="0" borderId="0" xfId="0" applyNumberFormat="1" applyAlignment="1"/>
    <xf numFmtId="176" fontId="0" fillId="0" borderId="0" xfId="0" applyNumberFormat="1" applyAlignment="1"/>
    <xf numFmtId="178" fontId="0" fillId="0" borderId="0" xfId="0" applyNumberFormat="1" applyAlignment="1"/>
    <xf numFmtId="179" fontId="0" fillId="0" borderId="0" xfId="0" applyNumberFormat="1" applyAlignment="1"/>
    <xf numFmtId="180" fontId="0" fillId="0" borderId="0" xfId="0" applyNumberFormat="1" applyAlignment="1"/>
    <xf numFmtId="181" fontId="0" fillId="0" borderId="0" xfId="0" applyNumberFormat="1" applyAlignment="1"/>
    <xf numFmtId="10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2" sqref="B2"/>
    </sheetView>
  </sheetViews>
  <sheetFormatPr defaultRowHeight="13.5" x14ac:dyDescent="0.15"/>
  <cols>
    <col min="1" max="1" width="18" customWidth="1"/>
    <col min="2" max="2" width="9" customWidth="1"/>
    <col min="5" max="5" width="9.875" bestFit="1" customWidth="1"/>
    <col min="7" max="7" width="9.875" bestFit="1" customWidth="1"/>
    <col min="9" max="9" width="9.875" bestFit="1" customWidth="1"/>
  </cols>
  <sheetData>
    <row r="1" spans="1:10" x14ac:dyDescent="0.15">
      <c r="A1" t="s">
        <v>3</v>
      </c>
      <c r="B1" t="s">
        <v>1</v>
      </c>
      <c r="C1" t="s">
        <v>0</v>
      </c>
      <c r="E1" t="s">
        <v>2</v>
      </c>
      <c r="F1" t="s">
        <v>9</v>
      </c>
    </row>
    <row r="2" spans="1:10" x14ac:dyDescent="0.15">
      <c r="A2" s="1" t="s">
        <v>11</v>
      </c>
      <c r="B2" s="2">
        <v>220000</v>
      </c>
      <c r="C2" s="3">
        <v>18466</v>
      </c>
      <c r="D2" s="1"/>
      <c r="E2" s="2">
        <f>B2*C2/10000</f>
        <v>406252</v>
      </c>
      <c r="F2" s="4"/>
    </row>
    <row r="3" spans="1:10" x14ac:dyDescent="0.15">
      <c r="A3" s="1" t="s">
        <v>10</v>
      </c>
      <c r="B3" s="2">
        <v>120000</v>
      </c>
      <c r="C3" s="3">
        <v>9311</v>
      </c>
      <c r="D3" s="1"/>
      <c r="E3" s="2">
        <f t="shared" ref="E3" si="0">B3*C3/10000</f>
        <v>111732</v>
      </c>
      <c r="F3" s="5">
        <f>SUM(E2:E3)/E11</f>
        <v>0.25636616950880603</v>
      </c>
    </row>
    <row r="4" spans="1:10" x14ac:dyDescent="0.15">
      <c r="A4" s="1" t="s">
        <v>12</v>
      </c>
      <c r="B4" s="2">
        <v>60000</v>
      </c>
      <c r="C4" s="3">
        <v>21028</v>
      </c>
      <c r="D4" s="1"/>
      <c r="E4" s="2">
        <f t="shared" ref="E4" si="1">B4*C4/10000</f>
        <v>126168</v>
      </c>
      <c r="F4" s="5"/>
    </row>
    <row r="5" spans="1:10" x14ac:dyDescent="0.15">
      <c r="A5" s="1" t="s">
        <v>13</v>
      </c>
      <c r="B5" s="2">
        <v>90000</v>
      </c>
      <c r="C5" s="3">
        <v>19295</v>
      </c>
      <c r="D5" s="1"/>
      <c r="E5" s="2">
        <f t="shared" ref="E5:E9" si="2">B5*C5/10000</f>
        <v>173655</v>
      </c>
    </row>
    <row r="6" spans="1:10" x14ac:dyDescent="0.15">
      <c r="A6" s="1" t="s">
        <v>14</v>
      </c>
      <c r="B6" s="2">
        <v>140000</v>
      </c>
      <c r="C6" s="3">
        <v>13725</v>
      </c>
      <c r="D6" s="1"/>
      <c r="E6" s="2">
        <f t="shared" si="2"/>
        <v>192150</v>
      </c>
      <c r="F6" s="5"/>
    </row>
    <row r="7" spans="1:10" x14ac:dyDescent="0.15">
      <c r="A7" s="1" t="s">
        <v>17</v>
      </c>
      <c r="B7" s="2">
        <v>20000</v>
      </c>
      <c r="C7" s="3">
        <v>12133</v>
      </c>
      <c r="D7" s="1"/>
      <c r="E7" s="2">
        <f t="shared" si="2"/>
        <v>24266</v>
      </c>
      <c r="F7" s="5">
        <f>SUM(E4:E7)/E11</f>
        <v>0.25550251548514341</v>
      </c>
    </row>
    <row r="8" spans="1:10" x14ac:dyDescent="0.15">
      <c r="A8" s="1" t="s">
        <v>15</v>
      </c>
      <c r="B8" s="2">
        <v>520000</v>
      </c>
      <c r="C8" s="3">
        <v>11941</v>
      </c>
      <c r="D8" s="1"/>
      <c r="E8" s="2">
        <f t="shared" si="2"/>
        <v>620932</v>
      </c>
      <c r="F8" s="5"/>
    </row>
    <row r="9" spans="1:10" x14ac:dyDescent="0.15">
      <c r="A9" s="1" t="s">
        <v>16</v>
      </c>
      <c r="B9" s="2">
        <v>350000</v>
      </c>
      <c r="C9" s="3">
        <v>10438</v>
      </c>
      <c r="D9" s="1"/>
      <c r="E9" s="2">
        <f t="shared" si="2"/>
        <v>365330</v>
      </c>
      <c r="F9" s="5">
        <f>SUM(E8:E9)/E11</f>
        <v>0.4881313150060505</v>
      </c>
    </row>
    <row r="10" spans="1:10" x14ac:dyDescent="0.15">
      <c r="A10" s="1"/>
      <c r="B10" s="1"/>
      <c r="C10" s="1"/>
      <c r="D10" s="1"/>
      <c r="E10" s="1"/>
      <c r="F10" s="4"/>
    </row>
    <row r="11" spans="1:10" x14ac:dyDescent="0.15">
      <c r="B11" s="10"/>
      <c r="C11" s="1"/>
      <c r="D11" s="1"/>
      <c r="E11" s="6">
        <f>SUM(E2:E9)</f>
        <v>2020485</v>
      </c>
      <c r="F11" s="1"/>
    </row>
    <row r="13" spans="1:10" x14ac:dyDescent="0.15">
      <c r="A13" s="1" t="s">
        <v>4</v>
      </c>
      <c r="B13" s="1"/>
      <c r="C13" s="6"/>
      <c r="D13" s="7"/>
      <c r="E13" s="1"/>
      <c r="F13" s="1"/>
      <c r="G13" s="1"/>
      <c r="H13" s="1"/>
      <c r="I13" s="1"/>
      <c r="J13" s="1"/>
    </row>
    <row r="14" spans="1:10" x14ac:dyDescent="0.15">
      <c r="A14" t="s">
        <v>3</v>
      </c>
      <c r="B14" s="1" t="s">
        <v>5</v>
      </c>
      <c r="C14" t="s">
        <v>1</v>
      </c>
      <c r="D14" s="7" t="s">
        <v>8</v>
      </c>
      <c r="E14" t="s">
        <v>0</v>
      </c>
      <c r="F14" s="1"/>
      <c r="G14" t="s">
        <v>2</v>
      </c>
      <c r="H14" t="s">
        <v>9</v>
      </c>
      <c r="I14" s="1"/>
      <c r="J14" s="1"/>
    </row>
    <row r="15" spans="1:10" x14ac:dyDescent="0.15">
      <c r="A15" s="1" t="str">
        <f t="shared" ref="A15:A22" si="3">A2</f>
        <v>国内株式Aファンド</v>
      </c>
      <c r="B15" s="8">
        <v>0</v>
      </c>
      <c r="C15" s="2">
        <f>B2+D15</f>
        <v>220000</v>
      </c>
      <c r="D15" s="9">
        <f t="shared" ref="D15:D22" si="4">B15/E15*10000</f>
        <v>0</v>
      </c>
      <c r="E15" s="3">
        <f t="shared" ref="E15:E22" si="5">C2</f>
        <v>18466</v>
      </c>
      <c r="F15" s="1"/>
      <c r="G15" s="2">
        <f>C15*E15/10000</f>
        <v>406252</v>
      </c>
      <c r="H15" s="5"/>
      <c r="I15" s="6"/>
      <c r="J15" s="1"/>
    </row>
    <row r="16" spans="1:10" x14ac:dyDescent="0.15">
      <c r="A16" s="1" t="str">
        <f t="shared" si="3"/>
        <v>国内株式Bファンド</v>
      </c>
      <c r="B16" s="8">
        <v>0</v>
      </c>
      <c r="C16" s="2">
        <f t="shared" ref="C16:C22" si="6">B3+D16</f>
        <v>120000</v>
      </c>
      <c r="D16" s="9">
        <f t="shared" si="4"/>
        <v>0</v>
      </c>
      <c r="E16" s="3">
        <f t="shared" si="5"/>
        <v>9311</v>
      </c>
      <c r="F16" s="1"/>
      <c r="G16" s="2">
        <f>C16*E16/10000</f>
        <v>111732</v>
      </c>
      <c r="H16" s="5">
        <f>SUM(G15:G16)/G24</f>
        <v>0.25636616950880603</v>
      </c>
      <c r="I16" s="6"/>
      <c r="J16" s="1"/>
    </row>
    <row r="17" spans="1:10" x14ac:dyDescent="0.15">
      <c r="A17" s="1" t="str">
        <f t="shared" si="3"/>
        <v>外国株式Aファンド</v>
      </c>
      <c r="B17" s="8">
        <v>0</v>
      </c>
      <c r="C17" s="2">
        <f t="shared" si="6"/>
        <v>60000</v>
      </c>
      <c r="D17" s="9">
        <f t="shared" si="4"/>
        <v>0</v>
      </c>
      <c r="E17" s="3">
        <f t="shared" si="5"/>
        <v>21028</v>
      </c>
      <c r="F17" s="1"/>
      <c r="G17" s="2">
        <f t="shared" ref="G17:G21" si="7">C17*E17/10000</f>
        <v>126168</v>
      </c>
      <c r="H17" s="5"/>
      <c r="I17" s="6"/>
      <c r="J17" s="1"/>
    </row>
    <row r="18" spans="1:10" x14ac:dyDescent="0.15">
      <c r="A18" s="1" t="str">
        <f t="shared" si="3"/>
        <v>外国株式Bファンド</v>
      </c>
      <c r="B18" s="8">
        <v>0</v>
      </c>
      <c r="C18" s="2">
        <f t="shared" si="6"/>
        <v>90000</v>
      </c>
      <c r="D18" s="9">
        <f t="shared" si="4"/>
        <v>0</v>
      </c>
      <c r="E18" s="3">
        <f t="shared" si="5"/>
        <v>19295</v>
      </c>
      <c r="F18" s="1"/>
      <c r="G18" s="2">
        <f>C18*E18/10000</f>
        <v>173655</v>
      </c>
      <c r="H18" s="1"/>
      <c r="I18" s="1"/>
      <c r="J18" s="1"/>
    </row>
    <row r="19" spans="1:10" x14ac:dyDescent="0.15">
      <c r="A19" s="1" t="str">
        <f t="shared" si="3"/>
        <v>外国株式Cファンド</v>
      </c>
      <c r="B19" s="8">
        <v>0</v>
      </c>
      <c r="C19" s="2">
        <f t="shared" si="6"/>
        <v>140000</v>
      </c>
      <c r="D19" s="9">
        <f t="shared" si="4"/>
        <v>0</v>
      </c>
      <c r="E19" s="3">
        <f t="shared" si="5"/>
        <v>13725</v>
      </c>
      <c r="F19" s="1"/>
      <c r="G19" s="2">
        <f t="shared" si="7"/>
        <v>192150</v>
      </c>
      <c r="H19" s="1"/>
      <c r="I19" s="1"/>
      <c r="J19" s="1"/>
    </row>
    <row r="20" spans="1:10" x14ac:dyDescent="0.15">
      <c r="A20" s="1" t="str">
        <f t="shared" si="3"/>
        <v>外国株式Dファンド</v>
      </c>
      <c r="B20" s="8">
        <v>0</v>
      </c>
      <c r="C20" s="2">
        <f t="shared" si="6"/>
        <v>20000</v>
      </c>
      <c r="D20" s="9">
        <f t="shared" si="4"/>
        <v>0</v>
      </c>
      <c r="E20" s="3">
        <f t="shared" si="5"/>
        <v>12133</v>
      </c>
      <c r="F20" s="1"/>
      <c r="G20" s="2">
        <f t="shared" si="7"/>
        <v>24266</v>
      </c>
      <c r="H20" s="5">
        <f>SUM(G17:G20)/G24</f>
        <v>0.25550251548514341</v>
      </c>
      <c r="I20" s="1"/>
      <c r="J20" s="1"/>
    </row>
    <row r="21" spans="1:10" x14ac:dyDescent="0.15">
      <c r="A21" s="1" t="str">
        <f t="shared" si="3"/>
        <v>国内債券Aファンド</v>
      </c>
      <c r="B21" s="8">
        <v>0</v>
      </c>
      <c r="C21" s="2">
        <f t="shared" si="6"/>
        <v>520000</v>
      </c>
      <c r="D21" s="9">
        <f t="shared" si="4"/>
        <v>0</v>
      </c>
      <c r="E21" s="3">
        <f t="shared" si="5"/>
        <v>11941</v>
      </c>
      <c r="F21" s="1"/>
      <c r="G21" s="2">
        <f t="shared" si="7"/>
        <v>620932</v>
      </c>
      <c r="H21" s="5"/>
      <c r="I21" s="6"/>
      <c r="J21" s="1"/>
    </row>
    <row r="22" spans="1:10" x14ac:dyDescent="0.15">
      <c r="A22" s="1" t="str">
        <f t="shared" si="3"/>
        <v>国内債券Bファンド</v>
      </c>
      <c r="B22" s="8">
        <v>0</v>
      </c>
      <c r="C22" s="2">
        <f t="shared" si="6"/>
        <v>350000</v>
      </c>
      <c r="D22" s="9">
        <f t="shared" si="4"/>
        <v>0</v>
      </c>
      <c r="E22" s="3">
        <f t="shared" si="5"/>
        <v>10438</v>
      </c>
      <c r="F22" s="1"/>
      <c r="G22" s="2">
        <f t="shared" ref="G22" si="8">C22*E22/10000</f>
        <v>365330</v>
      </c>
      <c r="H22" s="5">
        <f>SUM(G21:G22)/G24</f>
        <v>0.4881313150060505</v>
      </c>
      <c r="I22" s="1"/>
      <c r="J22" s="1"/>
    </row>
    <row r="23" spans="1:10" x14ac:dyDescent="0.15">
      <c r="A23" s="1"/>
      <c r="B23" s="8"/>
      <c r="C23" s="6"/>
      <c r="D23" s="7"/>
      <c r="E23" s="1"/>
      <c r="F23" s="1"/>
      <c r="G23" s="1"/>
      <c r="H23" s="4"/>
      <c r="I23" s="1"/>
      <c r="J23" s="1"/>
    </row>
    <row r="24" spans="1:10" x14ac:dyDescent="0.15">
      <c r="A24" s="1"/>
      <c r="B24" s="10"/>
      <c r="C24" s="6"/>
      <c r="D24" s="7"/>
      <c r="E24" s="1"/>
      <c r="F24" s="1"/>
      <c r="G24" s="6">
        <f>SUM(G15:G22)</f>
        <v>2020485</v>
      </c>
      <c r="H24" s="6"/>
      <c r="I24" s="10"/>
      <c r="J24" s="1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 t="s">
        <v>6</v>
      </c>
      <c r="B26" s="10">
        <v>200000</v>
      </c>
      <c r="C26" s="3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0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 t="s">
        <v>7</v>
      </c>
      <c r="B28" s="10">
        <f>B26-SUM(B15:B22)</f>
        <v>200000</v>
      </c>
      <c r="C28" s="1"/>
      <c r="D28" s="1"/>
      <c r="E28" s="1"/>
      <c r="F28" s="1"/>
      <c r="G28" s="1"/>
      <c r="H28" s="1"/>
      <c r="I28" s="1"/>
      <c r="J28" s="1"/>
    </row>
    <row r="31" spans="1:10" x14ac:dyDescent="0.15">
      <c r="D31" s="1"/>
    </row>
  </sheetData>
  <scenarios current="0">
    <scenario name="取り崩し（テスト）" count="2" user="作成者">
      <inputCells r="B17" val="6695.64537588467" numFmtId="179"/>
      <inputCells r="B21" val="8438.55465011038" numFmtId="179"/>
    </scenario>
  </scenario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2018-09-07T07:32:05Z</dcterms:created>
  <dcterms:modified xsi:type="dcterms:W3CDTF">2019-01-17T08:49:14Z</dcterms:modified>
</cp:coreProperties>
</file>